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. PRORAČUNSKO\6. ZAKONI I PRAVILNICI\Pravilnik o financijskom izvještavanju u proračunskom računovodstvu\I&amp;D PRAVILNIKA RUJAN 2025\Obrasci za Teched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<sst xmlns="http://schemas.openxmlformats.org/spreadsheetml/2006/main" count="816" uniqueCount="816">
  <si>
    <t>Obveznik:</t>
  </si>
  <si>
    <t>ZAVOD ZA PROSTORNO UREĐENJE VUKOVARSKO-SRIJEMSKE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</si>
  <si>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</si>
  <si>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</si>
  <si>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</si>
  <si>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</si>
  <si>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</si>
  <si>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</si>
  <si>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</si>
  <si>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</si>
  <si>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</si>
  <si>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</si>
  <si>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</si>
  <si>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</si>
  <si>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</si>
  <si>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</si>
  <si>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</si>
  <si>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</si>
  <si>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</si>
  <si>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</si>
  <si>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</si>
  <si>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</si>
  <si>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</si>
  <si>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</si>
  <si>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</si>
  <si>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</si>
  <si>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</si>
  <si>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</si>
  <si>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</si>
  <si>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</si>
  <si>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</si>
  <si>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</si>
  <si>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</si>
  <si>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</si>
  <si>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</si>
  <si>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</si>
  <si>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</si>
  <si>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</si>
  <si>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</si>
  <si>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</si>
  <si>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</si>
  <si>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</si>
  <si>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</si>
  <si>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</si>
  <si>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</si>
  <si>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</si>
  <si>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</si>
  <si>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</si>
  <si>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</si>
  <si>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</si>
  <si>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</si>
  <si>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</si>
  <si>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</si>
  <si>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</si>
  <si>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</si>
  <si>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</si>
  <si>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</si>
  <si>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</si>
  <si>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</si>
  <si>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</si>
  <si>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</si>
  <si>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</si>
  <si>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</si>
  <si>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</si>
  <si>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</si>
  <si>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</si>
  <si>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</si>
  <si>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</si>
  <si>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</si>
  <si>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</si>
  <si>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</si>
  <si>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</si>
  <si>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</si>
  <si>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</si>
  <si>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</si>
  <si>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</si>
  <si>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</si>
  <si>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</si>
  <si>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</si>
  <si>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</si>
  <si>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</si>
  <si>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</si>
  <si>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</si>
  <si>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</si>
  <si>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</si>
  <si>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</si>
  <si>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</si>
  <si>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</si>
  <si>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</si>
  <si>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</si>
  <si>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</si>
  <si>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</si>
  <si>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</si>
  <si>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</si>
  <si>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</si>
  <si>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</si>
  <si>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</si>
  <si>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</si>
  <si>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</si>
  <si>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</si>
  <si>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</si>
  <si>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</si>
  <si>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</si>
  <si>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</si>
  <si>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</si>
  <si>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</si>
  <si>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</si>
  <si>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</si>
  <si>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</si>
  <si>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</si>
  <si>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</si>
  <si>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</si>
  <si>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</si>
  <si>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</si>
  <si>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</si>
  <si>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</si>
  <si>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</si>
  <si>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</si>
  <si>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</si>
  <si>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</si>
  <si>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</si>
  <si>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</si>
  <si>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</si>
  <si>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</si>
  <si>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</si>
  <si>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</si>
  <si>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</si>
  <si>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</si>
  <si>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</si>
  <si>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</si>
  <si>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</si>
  <si>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</si>
  <si>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</si>
  <si>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</si>
  <si>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</si>
  <si>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</si>
  <si>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</si>
  <si>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</si>
  <si>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</si>
  <si>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</si>
  <si>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</si>
  <si>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</si>
  <si>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</si>
  <si>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</si>
  <si>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</si>
  <si>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</si>
  <si>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</si>
  <si>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</si>
  <si>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</si>
  <si>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</si>
  <si>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</si>
  <si>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</si>
  <si>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</si>
  <si>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</si>
  <si>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</si>
  <si>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</si>
  <si>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</si>
  <si>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</si>
  <si>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</si>
  <si>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</si>
  <si>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</si>
  <si>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</si>
  <si>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</si>
  <si>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</si>
  <si>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</si>
  <si>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</si>
  <si>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</si>
  <si>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</si>
  <si>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</si>
  <si>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</si>
  <si>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</si>
  <si>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</si>
  <si>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</si>
  <si>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</si>
  <si>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</si>
  <si>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</si>
  <si>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</si>
  <si>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</si>
  <si>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</si>
  <si>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</si>
  <si>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</si>
  <si>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</si>
  <si>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</si>
  <si>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</si>
  <si>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</si>
  <si>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</si>
  <si>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</si>
  <si>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</si>
  <si>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</si>
  <si>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</si>
  <si>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</si>
  <si>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</si>
  <si>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</si>
  <si>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</si>
  <si>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</si>
  <si>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</si>
  <si>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</si>
  <si>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</si>
  <si>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</si>
  <si>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</si>
  <si>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</si>
  <si>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</si>
  <si>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</si>
  <si>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</si>
  <si>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</si>
  <si>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</si>
  <si>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</si>
  <si>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</si>
  <si>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</si>
  <si>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</si>
  <si>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</si>
  <si>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</si>
  <si>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</si>
  <si>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</si>
  <si>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</si>
  <si>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</si>
  <si>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</si>
  <si>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</si>
  <si>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</si>
  <si>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</si>
  <si>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</si>
  <si>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</si>
  <si>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</si>
  <si>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</si>
  <si>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</si>
  <si>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</si>
  <si>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</si>
  <si>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</si>
  <si>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</si>
  <si>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</si>
  <si>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</si>
  <si>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</si>
  <si>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</si>
  <si>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</si>
  <si>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</si>
  <si>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</si>
  <si>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</si>
  <si>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</si>
  <si>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</si>
  <si>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</si>
  <si>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</si>
  <si>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</si>
  <si>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</si>
  <si>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</si>
  <si>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</si>
  <si>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</si>
  <si>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</si>
  <si>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</si>
  <si>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</si>
  <si>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</si>
  <si>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</si>
  <si>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</si>
  <si>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</si>
  <si>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</si>
  <si>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</si>
  <si>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</si>
  <si>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</si>
  <si>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</si>
  <si>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</si>
  <si>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</si>
  <si>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</si>
  <si>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</si>
  <si>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</si>
  <si>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</si>
  <si>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</si>
  <si>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</si>
  <si>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</si>
  <si>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</si>
  <si>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</si>
  <si>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</si>
  <si>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</si>
  <si>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</si>
  <si>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</si>
  <si>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</si>
  <si>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</si>
  <si>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</si>
  <si>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</si>
  <si>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</si>
  <si>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</si>
  <si>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</si>
  <si>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</si>
  <si>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</si>
  <si>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</si>
  <si>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</si>
  <si>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</si>
  <si>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</si>
  <si>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</si>
  <si>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</si>
  <si>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</si>
  <si>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</si>
  <si>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</si>
  <si>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</si>
  <si>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</si>
  <si>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</si>
  <si>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</si>
  <si>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</si>
  <si>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</si>
  <si>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</si>
  <si>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</si>
  <si>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</si>
  <si>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</si>
  <si>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</si>
  <si>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</si>
  <si>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</si>
  <si>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</si>
  <si>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</si>
  <si>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</si>
  <si>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</si>
  <si>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</si>
  <si>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</si>
  <si>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</si>
  <si>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</si>
  <si>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</si>
  <si>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</si>
  <si>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</si>
  <si>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</si>
  <si>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</si>
  <si>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</si>
  <si>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</si>
  <si>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</si>
  <si>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</si>
  <si>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</si>
  <si>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</si>
  <si>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</si>
  <si>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</si>
  <si>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</si>
  <si>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</si>
  <si>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</si>
  <si>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</si>
  <si>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</si>
  <si>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</si>
  <si>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</si>
  <si>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</si>
  <si>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</si>
  <si>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</si>
  <si>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</si>
  <si>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</si>
  <si>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</si>
  <si>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</si>
  <si>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</si>
  <si>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</si>
  <si>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</si>
  <si>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</si>
  <si>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</si>
  <si>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</si>
  <si>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</si>
  <si>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</si>
  <si>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</si>
  <si>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</si>
  <si>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</si>
  <si>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</si>
  <si>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</si>
  <si>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</si>
  <si>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</si>
  <si>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</si>
  <si>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</si>
  <si>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</si>
  <si>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</si>
  <si>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</si>
  <si>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</si>
  <si>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</si>
  <si>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</si>
  <si>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</si>
  <si>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</si>
  <si>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</si>
  <si>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</si>
  <si>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</si>
  <si>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</si>
  <si>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</si>
  <si>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</si>
  <si>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</si>
  <si>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</si>
  <si>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</si>
  <si>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</si>
  <si>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</si>
  <si>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</si>
  <si>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</si>
  <si>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</si>
  <si>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</si>
  <si>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</si>
  <si>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</si>
  <si>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</si>
  <si>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</si>
  <si>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</si>
  <si>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</si>
  <si>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</si>
  <si>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</si>
  <si>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</si>
  <si>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</si>
  <si>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</si>
  <si>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</si>
  <si>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</si>
  <si>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</si>
  <si>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</si>
  <si>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</si>
  <si>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</si>
  <si>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</si>
  <si>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</si>
  <si>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</si>
  <si>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</si>
  <si>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</si>
  <si>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</si>
  <si>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</si>
  <si>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</si>
  <si>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</si>
  <si>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</si>
  <si>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</si>
  <si>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</si>
  <si>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</si>
  <si>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</si>
  <si>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</si>
  <si>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</si>
  <si>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</si>
  <si>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</si>
  <si>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</si>
  <si>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</si>
  <si>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</si>
  <si>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</si>
  <si>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</si>
  <si>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</si>
  <si>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</si>
  <si>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</si>
  <si>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</si>
  <si>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</si>
  <si>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</si>
  <si>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</si>
  <si>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</si>
  <si>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</si>
  <si>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</si>
  <si>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</si>
  <si>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</si>
  <si>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</si>
  <si>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</si>
  <si>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</si>
  <si>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</si>
  <si>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</si>
  <si>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</si>
  <si>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</si>
  <si>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</si>
  <si>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</si>
  <si>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</si>
  <si>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</si>
  <si>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</si>
  <si>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</si>
  <si>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</si>
  <si>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</si>
  <si>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</si>
  <si>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</si>
  <si>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</si>
  <si>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</si>
  <si>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</si>
  <si>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</si>
  <si>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</si>
  <si>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</si>
  <si>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</si>
  <si>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</si>
  <si>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</si>
  <si>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</si>
  <si>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</si>
  <si>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</si>
  <si>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</si>
  <si>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</si>
  <si>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</si>
  <si>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</si>
  <si>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</si>
  <si>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</si>
  <si>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</si>
  <si>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</si>
  <si>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</si>
  <si>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</si>
  <si>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</si>
  <si>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</si>
  <si>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</si>
  <si>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</si>
  <si>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</si>
  <si>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</si>
  <si>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</si>
  <si>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</si>
  <si>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</si>
  <si>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</si>
  <si>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</si>
  <si>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</si>
  <si>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</si>
  <si>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</si>
  <si>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</si>
  <si>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</si>
  <si>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</si>
  <si>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</si>
  <si>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</si>
  <si>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</si>
  <si>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</si>
  <si>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</si>
  <si>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</si>
  <si>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</si>
  <si>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</si>
  <si>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</si>
  <si>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</si>
  <si>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</si>
  <si>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</si>
  <si>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</si>
  <si>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</si>
  <si>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</si>
  <si>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</si>
  <si>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</si>
  <si>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</si>
  <si>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</si>
  <si>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</si>
  <si>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</si>
  <si>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</si>
  <si>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</si>
  <si>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</si>
  <si>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</si>
  <si>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</si>
  <si>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</si>
  <si>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</si>
  <si>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</si>
  <si>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</si>
  <si>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</si>
  <si>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</si>
  <si>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</si>
  <si>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</si>
  <si>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</si>
  <si>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</si>
  <si>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</si>
  <si>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</si>
  <si>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</si>
  <si>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</si>
  <si>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</si>
  <si>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</si>
  <si>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</si>
  <si>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</si>
  <si>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</si>
  <si>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</si>
  <si>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</si>
  <si>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</si>
  <si>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</si>
  <si>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</si>
  <si>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</si>
  <si>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</si>
  <si>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</si>
  <si>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</si>
  <si>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</si>
  <si>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</si>
  <si>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</si>
  <si>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</si>
  <si>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</si>
  <si>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</si>
  <si>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</si>
  <si>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</si>
  <si>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</si>
  <si>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</si>
  <si>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</si>
  <si>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</si>
  <si>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</si>
  <si>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</si>
  <si>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</si>
  <si>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</si>
  <si>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</si>
  <si>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</si>
  <si>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</si>
  <si>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</si>
  <si>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</si>
  <si>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</si>
  <si>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</si>
  <si>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</si>
  <si>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</si>
  <si>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</si>
  <si>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</si>
  <si>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</si>
  <si>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</si>
  <si>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</si>
  <si>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</si>
  <si>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</si>
  <si>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</si>
  <si>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</si>
  <si>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</si>
  <si>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</si>
  <si>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</si>
  <si>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</si>
  <si>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</si>
  <si>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</si>
  <si>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</si>
  <si>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</si>
  <si>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</si>
  <si>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</si>
  <si>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</si>
  <si>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</si>
  <si>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</si>
  <si>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</si>
  <si>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</si>
  <si>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</si>
  <si>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</si>
  <si>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</si>
  <si>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</si>
  <si>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</si>
  <si>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</si>
  <si>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</si>
  <si>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</si>
  <si>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</si>
  <si>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</si>
  <si>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</si>
  <si>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</si>
  <si>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</si>
  <si>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</si>
  <si>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</si>
  <si>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</si>
  <si>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</si>
  <si>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</si>
  <si>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</si>
  <si>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</si>
  <si>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</si>
  <si>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</si>
  <si>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</si>
  <si>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</si>
  <si>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</si>
  <si>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</si>
  <si>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</si>
  <si>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</si>
  <si>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</si>
  <si>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</si>
  <si>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</si>
  <si>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</si>
  <si>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</si>
  <si>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</si>
  <si>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</si>
  <si>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</si>
  <si>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</si>
  <si>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</si>
  <si>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</si>
  <si>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</si>
  <si>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</si>
  <si>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</si>
  <si>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</si>
  <si>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</si>
  <si>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</si>
  <si>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</si>
  <si>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</si>
  <si>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</si>
  <si>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</si>
  <si>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</si>
  <si>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</si>
  <si>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</si>
  <si>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</si>
  <si>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</si>
  <si>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</si>
  <si>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</si>
  <si>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</si>
  <si>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</si>
  <si>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</si>
  <si>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</si>
  <si>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</si>
  <si>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</si>
  <si>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</si>
  <si>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</si>
  <si>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</si>
  <si>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</si>
  <si>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</si>
  <si>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</si>
  <si>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</si>
  <si>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</si>
  <si>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</si>
  <si>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</si>
  <si>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</si>
  <si>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</si>
  <si>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</si>
  <si>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</si>
  <si>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</si>
  <si>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</si>
  <si>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</si>
  <si>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</si>
  <si>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</si>
  <si>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</si>
  <si>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</si>
  <si>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</si>
  <si>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</si>
  <si>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</si>
  <si>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</si>
  <si>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</si>
  <si>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</si>
  <si>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</si>
  <si>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</si>
  <si>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</si>
  <si>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</si>
  <si>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</si>
  <si>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</si>
  <si>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</si>
  <si>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</si>
  <si>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</si>
  <si>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</si>
  <si>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</si>
  <si>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</si>
  <si>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</si>
  <si>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</si>
  <si>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</si>
  <si>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</si>
  <si>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</si>
  <si>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</si>
  <si>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</si>
  <si>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</si>
  <si>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</si>
  <si>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</si>
  <si>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</si>
  <si>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</si>
  <si>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</si>
  <si>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</si>
  <si>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</si>
  <si>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</si>
  <si>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</si>
  <si>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</si>
  <si>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</si>
  <si>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</si>
  <si>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</si>
  <si>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</si>
  <si>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</si>
  <si>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</si>
  <si>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</si>
  <si>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</si>
  <si>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</si>
  <si>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</si>
  <si>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</si>
  <si>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</si>
  <si>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</si>
  <si>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</si>
  <si>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</si>
  <si>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</si>
  <si>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</si>
  <si>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</si>
  <si>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</si>
  <si>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</si>
  <si>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</si>
  <si>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</si>
  <si>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</si>
  <si>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</si>
  <si>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</si>
  <si>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</si>
  <si>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</si>
  <si>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</si>
  <si>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</si>
  <si>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</si>
  <si>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</si>
  <si>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</si>
  <si>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</si>
  <si>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</si>
  <si>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</si>
  <si>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</si>
  <si>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</si>
  <si>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</si>
  <si>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</si>
  <si>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</si>
  <si>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</si>
  <si>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</si>
  <si>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</si>
  <si>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</si>
  <si>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</si>
  <si>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</si>
  <si>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</si>
  <si>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</si>
  <si>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</si>
  <si>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</si>
  <si>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</si>
  <si>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</si>
  <si>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</si>
  <si>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</si>
  <si>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</si>
  <si>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</si>
  <si>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</si>
  <si>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</si>
  <si>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</si>
  <si>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</si>
  <si>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</si>
  <si>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</si>
  <si>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</si>
  <si>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</si>
  <si>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</si>
  <si>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</si>
  <si>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</si>
  <si>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</si>
  <si>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</si>
  <si>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</si>
  <si>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</si>
  <si>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 xml:space="preserve"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</si>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</sst>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2" applyFont="1" fillId="4" applyFill="1" borderId="0" applyBorder="1" xfId="0" applyProtection="1"/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customWidth="1" style="1"/>
    <col min="2" max="2" width="66.7109375" customWidth="1" style="1"/>
  </cols>
  <sheetData>
    <row r="2" ht="37.5" customHeight="1">
      <c r="A2" s="126" t="s">
        <v>784</v>
      </c>
      <c r="B2" s="126"/>
    </row>
    <row r="3" ht="24" customHeight="1">
      <c r="A3" s="90" t="s">
        <v>785</v>
      </c>
      <c r="B3" s="90" t="s">
        <v>786</v>
      </c>
    </row>
    <row r="4" ht="15">
      <c r="A4" s="91">
        <v>510</v>
      </c>
      <c r="B4" s="92" t="s">
        <v>787</v>
      </c>
    </row>
    <row r="5" ht="15">
      <c r="A5" s="91">
        <v>561</v>
      </c>
      <c r="B5" s="92" t="s">
        <v>788</v>
      </c>
    </row>
    <row r="6" ht="15">
      <c r="A6" s="91">
        <v>562</v>
      </c>
      <c r="B6" s="92" t="s">
        <v>789</v>
      </c>
    </row>
    <row r="7" ht="15">
      <c r="A7" s="91">
        <v>563</v>
      </c>
      <c r="B7" s="92" t="s">
        <v>790</v>
      </c>
    </row>
    <row r="8" ht="15">
      <c r="A8" s="91">
        <v>564</v>
      </c>
      <c r="B8" s="92" t="s">
        <v>791</v>
      </c>
    </row>
    <row r="9" ht="15">
      <c r="A9" s="91">
        <v>565</v>
      </c>
      <c r="B9" s="92" t="s">
        <v>792</v>
      </c>
    </row>
    <row r="10" ht="15">
      <c r="A10" s="91">
        <v>566</v>
      </c>
      <c r="B10" s="92" t="s">
        <v>793</v>
      </c>
    </row>
    <row r="11" ht="15">
      <c r="A11" s="91">
        <v>567</v>
      </c>
      <c r="B11" s="92" t="s">
        <v>794</v>
      </c>
    </row>
    <row r="12" ht="15">
      <c r="A12" s="91">
        <v>575</v>
      </c>
      <c r="B12" s="92" t="s">
        <v>795</v>
      </c>
    </row>
    <row r="13" ht="15">
      <c r="A13" s="91">
        <v>577</v>
      </c>
      <c r="B13" s="92" t="s">
        <v>796</v>
      </c>
    </row>
    <row r="14" ht="15">
      <c r="A14" s="91">
        <v>578</v>
      </c>
      <c r="B14" s="92" t="s">
        <v>797</v>
      </c>
    </row>
    <row r="15" ht="15">
      <c r="A15" s="91">
        <v>579</v>
      </c>
      <c r="B15" s="92" t="s">
        <v>798</v>
      </c>
    </row>
    <row r="16" ht="15">
      <c r="A16" s="91">
        <v>581</v>
      </c>
      <c r="B16" s="92" t="s">
        <v>799</v>
      </c>
    </row>
    <row r="17" ht="15">
      <c r="A17" s="91">
        <v>815</v>
      </c>
      <c r="B17" s="92" t="s">
        <v>800</v>
      </c>
    </row>
    <row r="18" ht="1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809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808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807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806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customWidth="1" style="118"/>
    <col min="2" max="2" width="60.140625" customWidth="1" style="119"/>
    <col min="3" max="3" width="8.140625" customWidth="1" style="118"/>
    <col min="4" max="9" width="14.7109375" customWidth="1" style="120"/>
    <col min="10" max="10" width="8.7109375" customWidth="1" style="120"/>
    <col min="11" max="16384" width="14.42578125" customWidth="1" style="85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ht="42" customHeight="1" s="104" customForma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ht="56.25" customHeight="1" s="104" customForma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ht="12" customHeight="1" s="106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ht="59.25" customHeight="1" s="107" customForma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="109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ref="E6:I6" t="shared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ref="E7:I7" t="shared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ref="J7:J42" t="shared" si="2">IF(H7&lt;&gt;0,IF(I7/H7&gt;=100,"&gt;&gt;100",I7/H7*100),"-")</f>
        <v>-</v>
      </c>
      <c r="K7" s="108"/>
    </row>
    <row r="8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ref="F8:I8" t="shared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ref="E11:I11" t="shared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ref="H12:I13" t="shared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ref="E14:I14" t="shared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ref="H15:I18" t="shared" si="7">D15+F15</f>
        <v>0</v>
      </c>
      <c r="I15" s="15">
        <f t="shared" si="7"/>
        <v>0</v>
      </c>
      <c r="J15" s="62" t="str">
        <f t="shared" si="2"/>
        <v>-</v>
      </c>
      <c r="K15" s="108"/>
    </row>
    <row r="16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ref="E19:I19" t="shared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ref="E20:I20" t="shared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ref="H21:I24" t="shared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ht="24" s="108" customFormat="1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ref="F25:I25" t="shared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ht="24" s="111" customFormat="1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ref="H26:I29" t="shared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ht="24" s="111" customFormat="1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ht="24" s="111" customFormat="1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ht="24" s="108" customFormat="1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ref="E30:I30" t="shared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ref="H31:I34" t="shared" si="14">D31+F31</f>
        <v>0</v>
      </c>
      <c r="I31" s="16">
        <f t="shared" si="14"/>
        <v>0</v>
      </c>
      <c r="J31" s="62" t="str">
        <f t="shared" si="2"/>
        <v>-</v>
      </c>
    </row>
    <row r="32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ht="24" s="108" customFormat="1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ht="24" s="108" customFormat="1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ref="E35:I35" t="shared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ref="H36:I38" t="shared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ref="E39:G39" t="shared" si="17">E40</f>
        <v>0</v>
      </c>
      <c r="F39" s="12">
        <f t="shared" si="17"/>
        <v>0</v>
      </c>
      <c r="G39" s="12">
        <f t="shared" si="17"/>
        <v>0</v>
      </c>
      <c r="H39" s="18">
        <f ref="H39:I39" t="shared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ref="E40:I40" t="shared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ref="H41:I42" t="shared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ht="56.25" s="107" customFormat="1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ref="E44:I44" t="shared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ref="J44:J107" t="shared" si="22">IF(H44&lt;&gt;0,IF(I44/H44&gt;=100,"&gt;&gt;100",I44/H44*100),"-")</f>
        <v>-</v>
      </c>
    </row>
    <row r="45" ht="12.75" customHeight="1">
      <c r="A45" s="48">
        <v>31</v>
      </c>
      <c r="B45" s="50" t="s">
        <v>88</v>
      </c>
      <c r="C45" s="47" t="s">
        <v>89</v>
      </c>
      <c r="D45" s="13">
        <f ref="D45:I45" t="shared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ht="12.75" customHeight="1">
      <c r="A46" s="48">
        <v>311</v>
      </c>
      <c r="B46" s="50" t="s">
        <v>90</v>
      </c>
      <c r="C46" s="47" t="s">
        <v>91</v>
      </c>
      <c r="D46" s="13">
        <f ref="D46:I46" t="shared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ref="H47:I51" t="shared" si="25">D47+F47</f>
        <v>0</v>
      </c>
      <c r="I47" s="17">
        <f t="shared" si="25"/>
        <v>0</v>
      </c>
      <c r="J47" s="62" t="str">
        <f t="shared" si="22"/>
        <v>-</v>
      </c>
    </row>
    <row r="48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ht="12.75" customHeight="1">
      <c r="A52" s="48">
        <v>313</v>
      </c>
      <c r="B52" s="39" t="s">
        <v>102</v>
      </c>
      <c r="C52" s="47" t="s">
        <v>103</v>
      </c>
      <c r="D52" s="13">
        <f ref="D52:I52" t="shared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ref="H53:I55" t="shared" si="27">D53+F53</f>
        <v>0</v>
      </c>
      <c r="I53" s="17">
        <f t="shared" si="27"/>
        <v>0</v>
      </c>
      <c r="J53" s="62" t="str">
        <f t="shared" si="22"/>
        <v>-</v>
      </c>
    </row>
    <row r="54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ref="E56:I56" t="shared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ht="12.75" customHeight="1">
      <c r="A57" s="48">
        <v>321</v>
      </c>
      <c r="B57" s="50" t="s">
        <v>112</v>
      </c>
      <c r="C57" s="47" t="s">
        <v>113</v>
      </c>
      <c r="D57" s="13">
        <f ref="D57:I57" t="shared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ref="H58:I61" t="shared" si="30">D58+F58</f>
        <v>0</v>
      </c>
      <c r="I58" s="17">
        <f t="shared" si="30"/>
        <v>0</v>
      </c>
      <c r="J58" s="62" t="str">
        <f t="shared" si="22"/>
        <v>-</v>
      </c>
    </row>
    <row r="59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ht="12.75" customHeight="1">
      <c r="A62" s="48">
        <v>322</v>
      </c>
      <c r="B62" s="50" t="s">
        <v>122</v>
      </c>
      <c r="C62" s="47" t="s">
        <v>123</v>
      </c>
      <c r="D62" s="13">
        <f ref="D62:I62" t="shared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ref="H63:I69" t="shared" si="32">D63+F63</f>
        <v>0</v>
      </c>
      <c r="I63" s="17">
        <f t="shared" si="32"/>
        <v>0</v>
      </c>
      <c r="J63" s="62" t="str">
        <f t="shared" si="22"/>
        <v>-</v>
      </c>
    </row>
    <row r="64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ht="12.75" customHeight="1">
      <c r="A70" s="48">
        <v>323</v>
      </c>
      <c r="B70" s="39" t="s">
        <v>138</v>
      </c>
      <c r="C70" s="47" t="s">
        <v>139</v>
      </c>
      <c r="D70" s="13">
        <f ref="D70:I70" t="shared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ref="H71:I80" t="shared" si="34">D71+F71</f>
        <v>0</v>
      </c>
      <c r="I71" s="17">
        <f t="shared" si="34"/>
        <v>0</v>
      </c>
      <c r="J71" s="62" t="str">
        <f t="shared" si="22"/>
        <v>-</v>
      </c>
    </row>
    <row r="72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ref="E81:I81" t="shared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ref="H82:I85" t="shared" si="36">D82+F82</f>
        <v>0</v>
      </c>
      <c r="I82" s="15">
        <f t="shared" si="36"/>
        <v>0</v>
      </c>
      <c r="J82" s="62" t="str">
        <f t="shared" si="22"/>
        <v>-</v>
      </c>
    </row>
    <row r="83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ht="12.75" customHeight="1">
      <c r="A86" s="48">
        <v>329</v>
      </c>
      <c r="B86" s="50" t="s">
        <v>170</v>
      </c>
      <c r="C86" s="47" t="s">
        <v>171</v>
      </c>
      <c r="D86" s="13">
        <f ref="D86:I86" t="shared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ref="H87:I93" t="shared" si="38">D87+F87</f>
        <v>0</v>
      </c>
      <c r="I87" s="17">
        <f t="shared" si="38"/>
        <v>0</v>
      </c>
      <c r="J87" s="62" t="str">
        <f t="shared" si="22"/>
        <v>-</v>
      </c>
    </row>
    <row r="88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ht="12.75" customHeight="1">
      <c r="A94" s="48">
        <v>34</v>
      </c>
      <c r="B94" s="51" t="s">
        <v>186</v>
      </c>
      <c r="C94" s="47" t="s">
        <v>187</v>
      </c>
      <c r="D94" s="13">
        <f ref="D94:I94" t="shared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ht="12.75" customHeight="1">
      <c r="A95" s="48">
        <v>341</v>
      </c>
      <c r="B95" s="50" t="s">
        <v>188</v>
      </c>
      <c r="C95" s="47" t="s">
        <v>189</v>
      </c>
      <c r="D95" s="13">
        <f ref="D95:I95" t="shared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ref="H96:I99" t="shared" si="41">D96+F96</f>
        <v>0</v>
      </c>
      <c r="I96" s="17">
        <f t="shared" si="41"/>
        <v>0</v>
      </c>
      <c r="J96" s="62" t="str">
        <f t="shared" si="22"/>
        <v>-</v>
      </c>
    </row>
    <row r="97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ht="12.75" customHeight="1">
      <c r="A100" s="48">
        <v>342</v>
      </c>
      <c r="B100" s="50" t="s">
        <v>198</v>
      </c>
      <c r="C100" s="47" t="s">
        <v>199</v>
      </c>
      <c r="D100" s="13">
        <f ref="D100:I100" t="shared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ref="H101:I107" t="shared" si="43">D101+F101</f>
        <v>0</v>
      </c>
      <c r="I101" s="17">
        <f t="shared" si="43"/>
        <v>0</v>
      </c>
      <c r="J101" s="64" t="str">
        <f t="shared" si="22"/>
        <v>-</v>
      </c>
    </row>
    <row r="102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ht="12.75" customHeight="1">
      <c r="A108" s="48">
        <v>343</v>
      </c>
      <c r="B108" s="39" t="s">
        <v>214</v>
      </c>
      <c r="C108" s="47" t="s">
        <v>215</v>
      </c>
      <c r="D108" s="13">
        <f ref="D108:I108" t="shared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ref="J108:J171" t="shared" si="45">IF(H108&lt;&gt;0,IF(I108/H108&gt;=100,"&gt;&gt;100",I108/H108*100),"-")</f>
        <v>-</v>
      </c>
    </row>
    <row r="109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ref="H109:I112" t="shared" si="46">D109+F109</f>
        <v>0</v>
      </c>
      <c r="I109" s="17">
        <f t="shared" si="46"/>
        <v>0</v>
      </c>
      <c r="J109" s="62" t="str">
        <f t="shared" si="45"/>
        <v>-</v>
      </c>
    </row>
    <row r="1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ht="12.75" customHeight="1">
      <c r="A113" s="48">
        <v>35</v>
      </c>
      <c r="B113" s="39" t="s">
        <v>224</v>
      </c>
      <c r="C113" s="47" t="s">
        <v>225</v>
      </c>
      <c r="D113" s="13">
        <f ref="D113:I113" t="shared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ht="24">
      <c r="A114" s="48">
        <v>351</v>
      </c>
      <c r="B114" s="39" t="s">
        <v>226</v>
      </c>
      <c r="C114" s="47" t="s">
        <v>227</v>
      </c>
      <c r="D114" s="13">
        <f ref="D114:I114" t="shared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ref="H115:I116" t="shared" si="49">D115+F115</f>
        <v>0</v>
      </c>
      <c r="I115" s="17">
        <f t="shared" si="49"/>
        <v>0</v>
      </c>
      <c r="J115" s="62" t="str">
        <f t="shared" si="45"/>
        <v>-</v>
      </c>
    </row>
    <row r="116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ht="36">
      <c r="A117" s="48">
        <v>352</v>
      </c>
      <c r="B117" s="39" t="s">
        <v>232</v>
      </c>
      <c r="C117" s="47" t="s">
        <v>233</v>
      </c>
      <c r="D117" s="13">
        <f ref="D117:I117" t="shared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ref="H118:I121" t="shared" si="51">D118+F118</f>
        <v>0</v>
      </c>
      <c r="I118" s="17">
        <f t="shared" si="51"/>
        <v>0</v>
      </c>
      <c r="J118" s="62" t="str">
        <f t="shared" si="45"/>
        <v>-</v>
      </c>
    </row>
    <row r="119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ref="E122:I122" t="shared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ht="12.75" customHeight="1">
      <c r="A123" s="48">
        <v>361</v>
      </c>
      <c r="B123" s="50" t="s">
        <v>244</v>
      </c>
      <c r="C123" s="47" t="s">
        <v>245</v>
      </c>
      <c r="D123" s="13">
        <f ref="D123:I123" t="shared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ref="H124:I125" t="shared" si="54">D124+F124</f>
        <v>0</v>
      </c>
      <c r="I124" s="17">
        <f t="shared" si="54"/>
        <v>0</v>
      </c>
      <c r="J124" s="62" t="str">
        <f t="shared" si="45"/>
        <v>-</v>
      </c>
    </row>
    <row r="125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ht="24">
      <c r="A126" s="48">
        <v>362</v>
      </c>
      <c r="B126" s="50" t="s">
        <v>250</v>
      </c>
      <c r="C126" s="47" t="s">
        <v>251</v>
      </c>
      <c r="D126" s="13">
        <f ref="D126:I126" t="shared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ref="H127:I128" t="shared" si="56">D127+F127</f>
        <v>0</v>
      </c>
      <c r="I127" s="17">
        <f t="shared" si="56"/>
        <v>0</v>
      </c>
      <c r="J127" s="62" t="str">
        <f t="shared" si="45"/>
        <v>-</v>
      </c>
    </row>
    <row r="128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ht="24">
      <c r="A129" s="48">
        <v>363</v>
      </c>
      <c r="B129" s="39" t="s">
        <v>256</v>
      </c>
      <c r="C129" s="47" t="s">
        <v>257</v>
      </c>
      <c r="D129" s="13">
        <f ref="D129:I129" t="shared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ref="H130:I133" t="shared" si="58">D130+F130</f>
        <v>0</v>
      </c>
      <c r="I130" s="17">
        <f t="shared" si="58"/>
        <v>0</v>
      </c>
      <c r="J130" s="62" t="str">
        <f t="shared" si="45"/>
        <v>-</v>
      </c>
    </row>
    <row r="131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ref="E134:I134" t="shared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ref="H135:I137" t="shared" si="60">D135+F135</f>
        <v>0</v>
      </c>
      <c r="I135" s="15">
        <f t="shared" si="60"/>
        <v>0</v>
      </c>
      <c r="J135" s="62" t="str">
        <f t="shared" si="45"/>
        <v>-</v>
      </c>
    </row>
    <row r="136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>
      <c r="A138" s="48" t="s">
        <v>274</v>
      </c>
      <c r="B138" s="39" t="s">
        <v>275</v>
      </c>
      <c r="C138" s="47" t="s">
        <v>274</v>
      </c>
      <c r="D138" s="13">
        <f ref="D138:I138" t="shared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ref="H139:I141" t="shared" si="62">D139+F139</f>
        <v>0</v>
      </c>
      <c r="I139" s="17">
        <f t="shared" si="62"/>
        <v>0</v>
      </c>
      <c r="J139" s="62" t="str">
        <f t="shared" si="45"/>
        <v>-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ht="24">
      <c r="A142" s="48" t="s">
        <v>282</v>
      </c>
      <c r="B142" s="50" t="s">
        <v>283</v>
      </c>
      <c r="C142" s="47" t="s">
        <v>282</v>
      </c>
      <c r="D142" s="13">
        <f ref="D142:I142" t="shared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ref="H143:I145" t="shared" si="64">D143+F143</f>
        <v>0</v>
      </c>
      <c r="I143" s="17">
        <f t="shared" si="64"/>
        <v>0</v>
      </c>
      <c r="J143" s="62" t="str">
        <f t="shared" si="45"/>
        <v>-</v>
      </c>
    </row>
    <row r="144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ref="E146:I146" t="shared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ref="H147:I148" t="shared" si="66">D147+F147</f>
        <v>0</v>
      </c>
      <c r="I147" s="17">
        <f t="shared" si="66"/>
        <v>0</v>
      </c>
      <c r="J147" s="62" t="str">
        <f t="shared" si="45"/>
        <v>-</v>
      </c>
    </row>
    <row r="148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ht="24">
      <c r="A149" s="48" t="s">
        <v>296</v>
      </c>
      <c r="B149" s="50" t="s">
        <v>297</v>
      </c>
      <c r="C149" s="47" t="s">
        <v>296</v>
      </c>
      <c r="D149" s="13">
        <f ref="D149:I149" t="shared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ref="H150:I153" t="shared" si="68">D150+F150</f>
        <v>0</v>
      </c>
      <c r="I150" s="17">
        <f t="shared" si="68"/>
        <v>0</v>
      </c>
      <c r="J150" s="62" t="str">
        <f t="shared" si="45"/>
        <v>-</v>
      </c>
    </row>
    <row r="151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ht="24">
      <c r="A154" s="48">
        <v>37</v>
      </c>
      <c r="B154" s="50" t="s">
        <v>302</v>
      </c>
      <c r="C154" s="47" t="s">
        <v>303</v>
      </c>
      <c r="D154" s="13">
        <f ref="D154:I154" t="shared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ht="24">
      <c r="A155" s="48">
        <v>371</v>
      </c>
      <c r="B155" s="50" t="s">
        <v>304</v>
      </c>
      <c r="C155" s="47" t="s">
        <v>305</v>
      </c>
      <c r="D155" s="13">
        <f ref="D155:I155" t="shared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ref="H156:I160" t="shared" si="71">D156+F156</f>
        <v>0</v>
      </c>
      <c r="I156" s="17">
        <f t="shared" si="71"/>
        <v>0</v>
      </c>
      <c r="J156" s="62" t="str">
        <f t="shared" si="45"/>
        <v>-</v>
      </c>
    </row>
    <row r="157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ht="24">
      <c r="A161" s="48">
        <v>372</v>
      </c>
      <c r="B161" s="49" t="s">
        <v>316</v>
      </c>
      <c r="C161" s="47" t="s">
        <v>317</v>
      </c>
      <c r="D161" s="13">
        <f ref="D161:I161" t="shared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ref="H162:I164" t="shared" si="73">D162+F162</f>
        <v>0</v>
      </c>
      <c r="I162" s="17">
        <f t="shared" si="73"/>
        <v>0</v>
      </c>
      <c r="J162" s="62" t="str">
        <f t="shared" si="45"/>
        <v>-</v>
      </c>
    </row>
    <row r="163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ht="24">
      <c r="A165" s="48">
        <v>38</v>
      </c>
      <c r="B165" s="39" t="s">
        <v>324</v>
      </c>
      <c r="C165" s="47" t="s">
        <v>325</v>
      </c>
      <c r="D165" s="13">
        <f ref="D165:I165" t="shared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ht="12.75" customHeight="1">
      <c r="A166" s="48">
        <v>381</v>
      </c>
      <c r="B166" s="50" t="s">
        <v>326</v>
      </c>
      <c r="C166" s="47" t="s">
        <v>327</v>
      </c>
      <c r="D166" s="13">
        <f ref="D166:I166" t="shared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ref="H167:I169" t="shared" si="76">D167+F167</f>
        <v>0</v>
      </c>
      <c r="I167" s="17">
        <f t="shared" si="76"/>
        <v>0</v>
      </c>
      <c r="J167" s="62" t="str">
        <f t="shared" si="45"/>
        <v>-</v>
      </c>
    </row>
    <row r="168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ht="12.75" customHeight="1">
      <c r="A170" s="48">
        <v>382</v>
      </c>
      <c r="B170" s="39" t="s">
        <v>334</v>
      </c>
      <c r="C170" s="47" t="s">
        <v>335</v>
      </c>
      <c r="D170" s="13">
        <f ref="D170:I170" t="shared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ref="H171:I174" t="shared" si="78">D171+F171</f>
        <v>0</v>
      </c>
      <c r="I171" s="17">
        <f t="shared" si="78"/>
        <v>0</v>
      </c>
      <c r="J171" s="62" t="str">
        <f t="shared" si="45"/>
        <v>-</v>
      </c>
    </row>
    <row r="172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ref="J172:J235" t="shared" si="79">IF(H172&lt;&gt;0,IF(I172/H172&gt;=100,"&gt;&gt;100",I172/H172*100),"-")</f>
        <v>-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ht="12.75" customHeight="1">
      <c r="A175" s="48">
        <v>383</v>
      </c>
      <c r="B175" s="50" t="s">
        <v>344</v>
      </c>
      <c r="C175" s="47" t="s">
        <v>345</v>
      </c>
      <c r="D175" s="13">
        <f ref="D175:I175" t="shared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ref="H176:I180" t="shared" si="81">D176+F176</f>
        <v>0</v>
      </c>
      <c r="I176" s="17">
        <f t="shared" si="81"/>
        <v>0</v>
      </c>
      <c r="J176" s="62" t="str">
        <f t="shared" si="79"/>
        <v>-</v>
      </c>
    </row>
    <row r="177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ref="E181:I181" t="shared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ref="H182:I186" t="shared" si="83">D182+F182</f>
        <v>0</v>
      </c>
      <c r="I182" s="17">
        <f t="shared" si="83"/>
        <v>0</v>
      </c>
      <c r="J182" s="62" t="str">
        <f t="shared" si="79"/>
        <v>-</v>
      </c>
    </row>
    <row r="183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ref="E187:I187" t="shared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>
      <c r="A188" s="32">
        <v>41</v>
      </c>
      <c r="B188" s="33" t="s">
        <v>370</v>
      </c>
      <c r="C188" s="47" t="s">
        <v>371</v>
      </c>
      <c r="D188" s="13">
        <f ref="D188:I188" t="shared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ht="12.75" customHeight="1">
      <c r="A189" s="48">
        <v>411</v>
      </c>
      <c r="B189" s="50" t="s">
        <v>372</v>
      </c>
      <c r="C189" s="47" t="s">
        <v>373</v>
      </c>
      <c r="D189" s="13">
        <f ref="D189:I189" t="shared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ref="H190:I192" t="shared" si="87">D190+F190</f>
        <v>0</v>
      </c>
      <c r="I190" s="17">
        <f t="shared" si="87"/>
        <v>0</v>
      </c>
      <c r="J190" s="62" t="str">
        <f t="shared" si="79"/>
        <v>-</v>
      </c>
    </row>
    <row r="191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ht="12.75" customHeight="1">
      <c r="A193" s="48">
        <v>412</v>
      </c>
      <c r="B193" s="50" t="s">
        <v>380</v>
      </c>
      <c r="C193" s="47" t="s">
        <v>381</v>
      </c>
      <c r="D193" s="13">
        <f ref="D193:I193" t="shared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ref="H194:I199" t="shared" si="89">D194+F194</f>
        <v>0</v>
      </c>
      <c r="I194" s="17">
        <f t="shared" si="89"/>
        <v>0</v>
      </c>
      <c r="J194" s="62" t="str">
        <f t="shared" si="79"/>
        <v>-</v>
      </c>
    </row>
    <row r="195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ht="24">
      <c r="A200" s="48">
        <v>42</v>
      </c>
      <c r="B200" s="51" t="s">
        <v>394</v>
      </c>
      <c r="C200" s="47" t="s">
        <v>395</v>
      </c>
      <c r="D200" s="13">
        <f ref="D200:I200" t="shared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ref="E201:I201" t="shared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ref="H202:I205" t="shared" si="92">D202+F202</f>
        <v>0</v>
      </c>
      <c r="I202" s="17">
        <f t="shared" si="92"/>
        <v>0</v>
      </c>
      <c r="J202" s="62" t="str">
        <f t="shared" si="79"/>
        <v>-</v>
      </c>
    </row>
    <row r="203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ht="12.75" customHeight="1">
      <c r="A206" s="48">
        <v>422</v>
      </c>
      <c r="B206" s="50" t="s">
        <v>406</v>
      </c>
      <c r="C206" s="47" t="s">
        <v>407</v>
      </c>
      <c r="D206" s="13">
        <f ref="D206:I206" t="shared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ref="H207:I214" t="shared" si="94">D207+F207</f>
        <v>0</v>
      </c>
      <c r="I207" s="17">
        <f t="shared" si="94"/>
        <v>0</v>
      </c>
      <c r="J207" s="62" t="str">
        <f t="shared" si="79"/>
        <v>-</v>
      </c>
    </row>
    <row r="208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ht="12.75" customHeight="1">
      <c r="A215" s="48">
        <v>423</v>
      </c>
      <c r="B215" s="50" t="s">
        <v>424</v>
      </c>
      <c r="C215" s="47" t="s">
        <v>425</v>
      </c>
      <c r="D215" s="13">
        <f ref="D215:I215" t="shared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ref="H216:I219" t="shared" si="96">D216+F216</f>
        <v>0</v>
      </c>
      <c r="I216" s="17">
        <f t="shared" si="96"/>
        <v>0</v>
      </c>
      <c r="J216" s="62" t="str">
        <f t="shared" si="79"/>
        <v>-</v>
      </c>
    </row>
    <row r="217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>
      <c r="A220" s="48">
        <v>424</v>
      </c>
      <c r="B220" s="50" t="s">
        <v>434</v>
      </c>
      <c r="C220" s="47" t="s">
        <v>435</v>
      </c>
      <c r="D220" s="13">
        <f ref="D220:I220" t="shared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ref="H221:I224" t="shared" si="98">D221+F221</f>
        <v>0</v>
      </c>
      <c r="I221" s="17">
        <f t="shared" si="98"/>
        <v>0</v>
      </c>
      <c r="J221" s="62" t="str">
        <f t="shared" si="79"/>
        <v>-</v>
      </c>
    </row>
    <row r="222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ht="12.75" customHeight="1">
      <c r="A225" s="48">
        <v>425</v>
      </c>
      <c r="B225" s="50" t="s">
        <v>444</v>
      </c>
      <c r="C225" s="47" t="s">
        <v>445</v>
      </c>
      <c r="D225" s="13">
        <f ref="D225:I225" t="shared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ref="H226:I227" t="shared" si="100">D226+F226</f>
        <v>0</v>
      </c>
      <c r="I226" s="17">
        <f t="shared" si="100"/>
        <v>0</v>
      </c>
      <c r="J226" s="62" t="str">
        <f t="shared" si="79"/>
        <v>-</v>
      </c>
    </row>
    <row r="227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ht="12.75" customHeight="1">
      <c r="A228" s="48">
        <v>426</v>
      </c>
      <c r="B228" s="50" t="s">
        <v>450</v>
      </c>
      <c r="C228" s="47" t="s">
        <v>451</v>
      </c>
      <c r="D228" s="13">
        <f ref="D228:I228" t="shared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ref="H229:I232" t="shared" si="102">D229+F229</f>
        <v>0</v>
      </c>
      <c r="I229" s="17">
        <f t="shared" si="102"/>
        <v>0</v>
      </c>
      <c r="J229" s="62" t="str">
        <f t="shared" si="79"/>
        <v>-</v>
      </c>
    </row>
    <row r="23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ref="E233:I233" t="shared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ref="E234:I234" t="shared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ref="H235:I236" t="shared" si="105">D235+F235</f>
        <v>0</v>
      </c>
      <c r="I235" s="17">
        <f t="shared" si="105"/>
        <v>0</v>
      </c>
      <c r="J235" s="62" t="str">
        <f t="shared" si="79"/>
        <v>-</v>
      </c>
    </row>
    <row r="236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ref="J236:J300" t="shared" si="106">IF(H236&lt;&gt;0,IF(I236/H236&gt;=100,"&gt;&gt;100",I236/H236*100),"-")</f>
        <v>-</v>
      </c>
    </row>
    <row r="237" ht="12.75" customHeight="1">
      <c r="A237" s="48">
        <v>44</v>
      </c>
      <c r="B237" s="50" t="s">
        <v>468</v>
      </c>
      <c r="C237" s="47" t="s">
        <v>469</v>
      </c>
      <c r="D237" s="13">
        <f ref="D237:I237" t="shared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>
      <c r="A239" s="48">
        <v>45</v>
      </c>
      <c r="B239" s="50" t="s">
        <v>472</v>
      </c>
      <c r="C239" s="47" t="s">
        <v>473</v>
      </c>
      <c r="D239" s="13">
        <f ref="D239:I239" t="shared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ref="H240:I243" t="shared" si="109">D240+F240</f>
        <v>0</v>
      </c>
      <c r="I240" s="17">
        <f t="shared" si="109"/>
        <v>0</v>
      </c>
      <c r="J240" s="62" t="str">
        <f t="shared" si="106"/>
        <v>-</v>
      </c>
    </row>
    <row r="241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ref="E244:I244" t="shared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ref="E245:I245" t="shared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ref="E246:H246" t="shared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ref="H247:I248" t="shared" si="113">D247+F247</f>
        <v>0</v>
      </c>
      <c r="I247" s="17">
        <f t="shared" si="113"/>
        <v>0</v>
      </c>
      <c r="J247" s="62" t="str">
        <f t="shared" si="106"/>
        <v>-</v>
      </c>
    </row>
    <row r="248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ref="E249:I249" t="shared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ref="H250:I253" t="shared" si="115">D250+F250</f>
        <v>0</v>
      </c>
      <c r="I250" s="17">
        <f t="shared" si="115"/>
        <v>0</v>
      </c>
      <c r="J250" s="62" t="str">
        <f t="shared" si="106"/>
        <v>-</v>
      </c>
    </row>
    <row r="251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ref="E254:I254" t="shared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ref="H255:I260" t="shared" si="117">D255+F255</f>
        <v>0</v>
      </c>
      <c r="I255" s="17">
        <f t="shared" si="117"/>
        <v>0</v>
      </c>
      <c r="J255" s="62" t="str">
        <f t="shared" si="106"/>
        <v>-</v>
      </c>
    </row>
    <row r="256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ref="E261:I261" t="shared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ref="H262:I265" t="shared" si="119">D262+F262</f>
        <v>0</v>
      </c>
      <c r="I262" s="17">
        <f t="shared" si="119"/>
        <v>0</v>
      </c>
      <c r="J262" s="62" t="str">
        <f t="shared" si="106"/>
        <v>-</v>
      </c>
    </row>
    <row r="263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ref="E266:I266" t="shared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ref="H267:I273" t="shared" si="121">D267+F267</f>
        <v>0</v>
      </c>
      <c r="I267" s="17">
        <f t="shared" si="121"/>
        <v>0</v>
      </c>
      <c r="J267" s="62" t="str">
        <f t="shared" si="106"/>
        <v>-</v>
      </c>
    </row>
    <row r="268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ht="24" s="108" customFormat="1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ref="E274:I274" t="shared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ht="24" s="108" customFormat="1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ref="E275:I275" t="shared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ht="12.75" customHeight="1" s="108" customForma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ref="H276:I278" t="shared" si="124">D276+F276</f>
        <v>0</v>
      </c>
      <c r="I276" s="15">
        <f t="shared" si="124"/>
        <v>0</v>
      </c>
      <c r="J276" s="62" t="str">
        <f t="shared" si="106"/>
        <v>-</v>
      </c>
    </row>
    <row r="277" ht="12.75" customHeight="1" s="108" customForma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ht="24" s="108" customFormat="1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ref="E279:I279" t="shared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ht="12.75" customHeight="1" s="108" customForma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ht="24" s="108" customFormat="1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ref="E281:I281" t="shared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ht="24" s="108" customFormat="1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ref="H282:I283" t="shared" si="127">D282+F282</f>
        <v>0</v>
      </c>
      <c r="I282" s="15">
        <f t="shared" si="127"/>
        <v>0</v>
      </c>
      <c r="J282" s="62" t="str">
        <f t="shared" si="106"/>
        <v>-</v>
      </c>
    </row>
    <row r="283" ht="24" s="108" customFormat="1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ht="24" s="108" customFormat="1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ref="E284:I284" t="shared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ht="24" s="108" customFormat="1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ref="H285:I286" t="shared" si="129">D285+F285</f>
        <v>0</v>
      </c>
      <c r="I285" s="15">
        <f t="shared" si="129"/>
        <v>0</v>
      </c>
      <c r="J285" s="62" t="str">
        <f t="shared" si="106"/>
        <v>-</v>
      </c>
    </row>
    <row r="286" ht="12.75" customHeight="1" s="108" customForma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ht="24" s="108" customFormat="1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ref="E287:I287" t="shared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ht="24" s="108" customFormat="1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ref="E288:I288" t="shared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ht="12.75" customHeight="1" s="108" customForma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ref="H289:I292" t="shared" si="132">D289+F289</f>
        <v>0</v>
      </c>
      <c r="I289" s="15">
        <f t="shared" si="132"/>
        <v>0</v>
      </c>
      <c r="J289" s="62" t="str">
        <f t="shared" si="106"/>
        <v>-</v>
      </c>
    </row>
    <row r="290" ht="12.75" customHeight="1" s="108" customForma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ht="12.75" customHeight="1" s="108" customForma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ht="12.75" customHeight="1" s="108" customForma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ht="24" s="108" customFormat="1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ref="E293:I293" t="shared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ht="24" s="108" customFormat="1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ref="H294:I296" t="shared" si="134">D294+F294</f>
        <v>0</v>
      </c>
      <c r="I294" s="15">
        <f t="shared" si="134"/>
        <v>0</v>
      </c>
      <c r="J294" s="62" t="str">
        <f t="shared" si="106"/>
        <v>-</v>
      </c>
    </row>
    <row r="295" ht="24" s="108" customFormat="1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ht="24" s="108" customFormat="1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ht="24" s="108" customFormat="1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ref="E297:I297" t="shared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ht="24" s="108" customFormat="1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ht="24" s="108" customFormat="1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ref="E299:I299" t="shared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ht="24" s="108" customFormat="1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ref="H300:I305" t="shared" si="137">D300+F300</f>
        <v>0</v>
      </c>
      <c r="I300" s="15">
        <f t="shared" si="137"/>
        <v>0</v>
      </c>
      <c r="J300" s="62" t="str">
        <f t="shared" si="106"/>
        <v>-</v>
      </c>
    </row>
    <row r="301" ht="24" s="108" customFormat="1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ref="J301:J318" t="shared" si="138">IF(H301&lt;&gt;0,IF(I301/H301&gt;=100,"&gt;&gt;100",I301/H301*100),"-")</f>
        <v>-</v>
      </c>
    </row>
    <row r="302" ht="24" s="108" customFormat="1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ht="12.75" customHeight="1" s="108" customForma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ht="24" s="108" customFormat="1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ht="24" s="108" customFormat="1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ht="24" s="108" customFormat="1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ref="E306:H306" t="shared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ht="24" s="108" customFormat="1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ref="H307:I310" t="shared" si="140">D307+F307</f>
        <v>0</v>
      </c>
      <c r="I307" s="15">
        <f t="shared" si="140"/>
        <v>0</v>
      </c>
      <c r="J307" s="62" t="str">
        <f t="shared" si="138"/>
        <v>-</v>
      </c>
    </row>
    <row r="308" ht="12.75" customHeight="1" s="108" customForma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ht="12.75" customHeight="1" s="108" customForma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ht="12.75" customHeight="1" s="108" customForma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ht="24" s="108" customFormat="1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ref="E311:I311" t="shared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ht="12.75" customHeight="1" s="108" customForma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ref="H312:I318" t="shared" si="142">D312+F312</f>
        <v>0</v>
      </c>
      <c r="I312" s="15">
        <f t="shared" si="142"/>
        <v>0</v>
      </c>
      <c r="J312" s="62" t="str">
        <f t="shared" si="138"/>
        <v>-</v>
      </c>
    </row>
    <row r="313" ht="12.75" customHeight="1" s="108" customForma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ht="12.75" customHeight="1" s="108" customForma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ht="12.75" customHeight="1" s="108" customForma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ht="12.75" customHeight="1" s="108" customForma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ht="24" s="108" customFormat="1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ht="24" s="108" customFormat="1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ht="45" s="108" customFormat="1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ht="24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ref="E320:I320" t="shared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ref="J320:J333" t="shared" si="144">IF(H320&lt;&gt;0,IF(I320/H320&gt;=100,"&gt;&gt;100",I320/H320*100),"-")</f>
        <v>-</v>
      </c>
      <c r="K320" s="108"/>
    </row>
    <row r="32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ref="H321:I324" t="shared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ref="E325:I325" t="shared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ref="H326:I333" t="shared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ht="37.5" customHeight="1" s="112" customForma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ht="24" s="111" customFormat="1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ref="H335:I337" t="shared" si="148">D335+F335</f>
        <v>0</v>
      </c>
      <c r="I335" s="14">
        <f t="shared" si="148"/>
        <v>0</v>
      </c>
      <c r="J335" s="62" t="str">
        <f ref="J335:J398" t="shared" si="149">IF(H335&lt;&gt;0,IF(I335/H335&gt;=100,"&gt;&gt;100",I335/H335*100),"-")</f>
        <v>-</v>
      </c>
    </row>
    <row r="336" ht="12.75" customHeight="1" s="111" customForma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ht="24" s="111" customFormat="1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ht="24" s="111" customFormat="1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ref="E338:I338" t="shared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ht="12.75" customHeight="1" s="111" customForma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ref="H339:I346" t="shared" si="151">D339+F339</f>
        <v>0</v>
      </c>
      <c r="I339" s="14">
        <f t="shared" si="151"/>
        <v>0</v>
      </c>
      <c r="J339" s="62" t="str">
        <f t="shared" si="149"/>
        <v>-</v>
      </c>
    </row>
    <row r="340" ht="12.75" customHeight="1" s="111" customForma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ht="12.75" customHeight="1" s="111" customForma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ht="12.75" customHeight="1" s="111" customForma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ht="12.75" customHeight="1" s="111" customForma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ht="24" s="111" customFormat="1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ht="24" s="111" customFormat="1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ht="12.75" customHeight="1" s="111" customForma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ht="12.75" customHeight="1" s="111" customForma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ref="E347:I347" t="shared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ht="12.75" customHeight="1" s="111" customForma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ref="H348:I351" t="shared" si="153">D348+F348</f>
        <v>0</v>
      </c>
      <c r="I348" s="14">
        <f t="shared" si="153"/>
        <v>0</v>
      </c>
      <c r="J348" s="62" t="str">
        <f t="shared" si="149"/>
        <v>-</v>
      </c>
    </row>
    <row r="349" ht="12.75" customHeight="1" s="111" customForma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ht="12.75" customHeight="1" s="111" customForma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ht="12.75" customHeight="1" s="111" customForma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ht="24" s="113" customFormat="1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ref="E352:I352" t="shared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ht="12.75" customHeight="1" s="113" customForma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ref="H353:I356" t="shared" si="155">D353+F353</f>
        <v>0</v>
      </c>
      <c r="I353" s="14">
        <f t="shared" si="155"/>
        <v>0</v>
      </c>
      <c r="J353" s="62" t="str">
        <f t="shared" si="149"/>
        <v>-</v>
      </c>
    </row>
    <row r="354" ht="12.75" customHeight="1" s="113" customForma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ht="12.75" customHeight="1" s="113" customForma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ht="12.75" customHeight="1" s="113" customForma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ht="24" s="113" customFormat="1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ref="E357:I357" t="shared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ht="24" s="113" customFormat="1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ref="H358:I366" t="shared" si="157">D358+F358</f>
        <v>0</v>
      </c>
      <c r="I358" s="14">
        <f t="shared" si="157"/>
        <v>0</v>
      </c>
      <c r="J358" s="62" t="str">
        <f t="shared" si="149"/>
        <v>-</v>
      </c>
    </row>
    <row r="359" ht="24" s="113" customFormat="1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ht="24" s="113" customFormat="1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ht="24" s="113" customFormat="1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ht="24" s="113" customFormat="1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ht="24" s="113" customFormat="1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ht="24" s="113" customFormat="1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ht="24" s="113" customFormat="1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ht="24" s="108" customFormat="1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ref="E367:I367" t="shared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ht="12.75" customHeight="1" s="108" customForma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ref="H368:I370" t="shared" si="159">D368+F368</f>
        <v>0</v>
      </c>
      <c r="I368" s="14">
        <f t="shared" si="159"/>
        <v>0</v>
      </c>
      <c r="J368" s="62" t="str">
        <f t="shared" si="149"/>
        <v>-</v>
      </c>
    </row>
    <row r="369" ht="12.75" customHeight="1" s="108" customForma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ht="12.75" customHeight="1" s="114" customForma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ht="12.75" customHeight="1" s="114" customForma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ref="E371:G371" t="shared" si="160">E372+E374</f>
        <v>0</v>
      </c>
      <c r="F371" s="13">
        <f t="shared" si="160"/>
        <v>0</v>
      </c>
      <c r="G371" s="13">
        <f t="shared" si="160"/>
        <v>0</v>
      </c>
      <c r="H371" s="13">
        <f ref="H371:I371" t="shared" si="161">+D371+F371</f>
        <v>0</v>
      </c>
      <c r="I371" s="13">
        <f t="shared" si="161"/>
        <v>0</v>
      </c>
      <c r="J371" s="62" t="str">
        <f t="shared" si="149"/>
        <v>-</v>
      </c>
    </row>
    <row r="372" ht="12.75" customHeight="1" s="115" customForma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ref="E372:I372" t="shared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ht="12.75" customHeight="1" s="113" customForma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ht="24" s="114" customFormat="1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ref="E374:I374" t="shared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ht="12.75" customHeight="1" s="113" customForma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ref="H375:I384" t="shared" si="164">D375+F375</f>
        <v>0</v>
      </c>
      <c r="I375" s="14">
        <f t="shared" si="164"/>
        <v>0</v>
      </c>
      <c r="J375" s="62" t="str">
        <f t="shared" si="149"/>
        <v>-</v>
      </c>
    </row>
    <row r="376" ht="12.75" customHeight="1" s="113" customForma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ht="12.75" customHeight="1" s="113" customForma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ht="12.75" customHeight="1" s="113" customForma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ht="12.75" customHeight="1" s="113" customForma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ht="24" s="113" customFormat="1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ht="12.75" customHeight="1" s="113" customForma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ht="12.75" customHeight="1" s="116" customForma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ht="12.75" customHeight="1" s="116" customForma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ht="24" s="108" customFormat="1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ref="E385:I385" t="shared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ht="24" s="108" customFormat="1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ref="H386:I394" t="shared" si="166">D386+F386</f>
        <v>0</v>
      </c>
      <c r="I386" s="14">
        <f t="shared" si="166"/>
        <v>0</v>
      </c>
      <c r="J386" s="62" t="str">
        <f t="shared" si="149"/>
        <v>-</v>
      </c>
    </row>
    <row r="387" ht="24" s="108" customFormat="1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ht="24" s="108" customFormat="1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ht="24" s="108" customFormat="1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ht="24" s="108" customFormat="1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ht="24" s="108" customFormat="1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ht="24" s="108" customFormat="1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ht="24" s="108" customFormat="1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ht="24" s="108" customFormat="1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ht="24" s="115" customFormat="1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ref="E395:I395" t="shared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ht="24" s="108" customFormat="1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ref="H396:I404" t="shared" si="168">D396+F396</f>
        <v>0</v>
      </c>
      <c r="I396" s="14">
        <f t="shared" si="168"/>
        <v>0</v>
      </c>
      <c r="J396" s="62" t="str">
        <f t="shared" si="149"/>
        <v>-</v>
      </c>
    </row>
    <row r="397" ht="24" s="108" customFormat="1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ht="24" s="108" customFormat="1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ht="24" s="108" customFormat="1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ref="J399:J423" t="shared" si="169">IF(H399&lt;&gt;0,IF(I399/H399&gt;=100,"&gt;&gt;100",I399/H399*100),"-")</f>
        <v>-</v>
      </c>
    </row>
    <row r="400" ht="24" s="108" customFormat="1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ht="24" s="108" customFormat="1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ht="24" s="108" customFormat="1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ht="24" s="108" customFormat="1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ht="24" s="108" customFormat="1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ref="E405:I405" t="shared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ref="H406:I409" t="shared" si="171">D406+F406</f>
        <v>0</v>
      </c>
      <c r="I406" s="14">
        <f t="shared" si="171"/>
        <v>0</v>
      </c>
      <c r="J406" s="62" t="str">
        <f t="shared" si="169"/>
        <v>-</v>
      </c>
    </row>
    <row r="407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ht="24" s="108" customFormat="1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ref="E410:I410" t="shared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ref="H411:I414" t="shared" si="173">D411+F411</f>
        <v>0</v>
      </c>
      <c r="I411" s="14">
        <f t="shared" si="173"/>
        <v>0</v>
      </c>
      <c r="J411" s="62" t="str">
        <f t="shared" si="169"/>
        <v>-</v>
      </c>
    </row>
    <row r="412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ht="12" customHeight="1" s="108" customForma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ref="E415:I415" t="shared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ref="H416:I423" t="shared" si="175">D416+F416</f>
        <v>0</v>
      </c>
      <c r="I416" s="14">
        <f t="shared" si="175"/>
        <v>0</v>
      </c>
      <c r="J416" s="62" t="str">
        <f t="shared" si="169"/>
        <v>-</v>
      </c>
    </row>
    <row r="417" ht="24" s="108" customFormat="1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ht="24" s="108" customFormat="1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ht="24" s="108" customFormat="1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ht="24" s="108" customFormat="1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ht="24" s="108" customFormat="1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ht="24" s="108" customFormat="1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ref="H425:I426" t="shared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ht="24" s="108" customFormat="1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ht="15" customHeight="1">
      <c r="J427" s="121"/>
    </row>
    <row r="428" ht="15" customHeight="1">
      <c r="J428" s="121"/>
    </row>
    <row r="429" ht="15" customHeight="1">
      <c r="J429" s="121"/>
    </row>
    <row r="430" ht="15" customHeight="1">
      <c r="J430" s="121"/>
    </row>
    <row r="431" ht="15" customHeight="1">
      <c r="J431" s="121"/>
    </row>
    <row r="432" ht="15" customHeight="1">
      <c r="J432" s="121"/>
    </row>
    <row r="433" ht="15" customHeight="1">
      <c r="J433" s="121"/>
    </row>
    <row r="434" ht="15" customHeight="1">
      <c r="J434" s="121"/>
    </row>
    <row r="435" ht="15" customHeight="1">
      <c r="J435" s="121"/>
    </row>
    <row r="436" ht="15" customHeight="1">
      <c r="J436" s="121"/>
    </row>
    <row r="437" ht="15" customHeight="1">
      <c r="J437" s="121"/>
    </row>
    <row r="438" ht="15" customHeight="1">
      <c r="J438" s="121"/>
    </row>
    <row r="439" ht="15" customHeight="1">
      <c r="J439" s="121"/>
    </row>
    <row r="440" ht="15" customHeight="1">
      <c r="J440" s="121"/>
    </row>
    <row r="441" ht="15" customHeight="1">
      <c r="J441" s="121"/>
    </row>
    <row r="442" ht="15" customHeight="1">
      <c r="J442" s="121"/>
    </row>
    <row r="443" ht="15" customHeight="1">
      <c r="J443" s="121"/>
    </row>
    <row r="444" ht="15" customHeight="1">
      <c r="J444" s="121"/>
    </row>
    <row r="445" ht="15" customHeight="1">
      <c r="J445" s="121"/>
    </row>
    <row r="446" ht="15" customHeight="1">
      <c r="J446" s="121"/>
    </row>
    <row r="447" ht="15" customHeight="1">
      <c r="J447" s="121"/>
    </row>
    <row r="448" ht="15" customHeight="1">
      <c r="J448" s="121"/>
    </row>
    <row r="449" ht="15" customHeight="1">
      <c r="J449" s="121"/>
    </row>
    <row r="450" ht="15" customHeight="1">
      <c r="J450" s="121"/>
    </row>
    <row r="451" ht="15" customHeight="1">
      <c r="J451" s="121"/>
    </row>
    <row r="452" ht="15" customHeight="1">
      <c r="J452" s="121"/>
    </row>
    <row r="453" ht="15" customHeight="1">
      <c r="J453" s="121"/>
    </row>
    <row r="454" ht="15" customHeight="1">
      <c r="J454" s="121"/>
    </row>
    <row r="455" ht="15" customHeight="1">
      <c r="J455" s="121"/>
    </row>
    <row r="456" ht="15" customHeight="1">
      <c r="J456" s="121"/>
    </row>
    <row r="457" ht="15" customHeight="1">
      <c r="J457" s="121"/>
    </row>
    <row r="458" ht="15" customHeight="1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783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ht="12" customHeight="1" s="70" customForma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4"/>
      <c r="D5" s="19" t="s">
        <v>12</v>
      </c>
      <c r="E5" s="20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4"/>
      <c r="D43" s="2" t="s">
        <v>12</v>
      </c>
      <c r="E43" s="20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4"/>
      <c r="D319" s="8" t="s">
        <v>633</v>
      </c>
      <c r="E319" s="20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ht="37.5" customHeight="1" s="76" customFormat="1">
      <c r="A334" s="127" t="s">
        <v>646</v>
      </c>
      <c r="B334" s="129"/>
      <c r="C334" s="94"/>
      <c r="D334" s="2" t="s">
        <v>647</v>
      </c>
      <c r="E334" s="20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"/>
    </row>
    <row r="424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5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3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3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3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3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810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ht="42" customHeight="1" s="68" customFormat="1">
      <c r="A2" s="130" t="s">
        <v>811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Kristina Novaković</cp:lastModifiedBy>
  <cp:lastPrinted>2025-12-18T09:39:09Z</cp:lastPrinted>
  <dcterms:created xsi:type="dcterms:W3CDTF">2025-08-09T19:28:20Z</dcterms:created>
  <dcterms:modified xsi:type="dcterms:W3CDTF">2025-12-29T09:06:21Z</dcterms:modified>
</cp:coreProperties>
</file>